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 s="1"/>
  <c r="J15" i="2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<sst xmlns="http://schemas.openxmlformats.org/spreadsheetml/2006/main" count="277" uniqueCount="209">
  <si>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</si>
  <si>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</si>
  <si>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</si>
  <si>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</si>
  <si>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</si>
  <si>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</si>
  <si>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</si>
  <si>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</si>
  <si>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</si>
  <si>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</si>
  <si>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</si>
  <si>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</si>
  <si>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</si>
  <si>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</si>
  <si>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</si>
  <si>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</si>
  <si>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</si>
  <si>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</si>
  <si>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</si>
  <si>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</si>
  <si>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</si>
  <si>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</si>
  <si>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</si>
  <si>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</si>
  <si>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</si>
  <si>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</si>
  <si>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</si>
  <si>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</si>
  <si>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</si>
  <si>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</si>
  <si>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</si>
  <si>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</si>
  <si>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</si>
  <si>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</si>
  <si>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</si>
  <si>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</si>
  <si>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</si>
  <si>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</si>
  <si>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</si>
  <si>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</si>
  <si>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</si>
  <si>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</si>
  <si>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</si>
  <si>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</si>
  <si>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</si>
  <si>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</si>
  <si>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</si>
  <si>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</si>
  <si>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</si>
  <si>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</si>
  <si>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</si>
  <si>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</si>
  <si>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</si>
  <si>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</si>
  <si>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</si>
  <si>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</si>
  <si>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</si>
  <si>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</si>
  <si>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</si>
  <si>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</si>
  <si>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</si>
  <si>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</si>
  <si>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</si>
  <si>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</si>
  <si>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</si>
  <si>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</si>
  <si>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</si>
  <si>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</si>
  <si>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</si>
  <si>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</si>
  <si>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</si>
  <si>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</si>
  <si>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</si>
  <si>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</si>
  <si>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</si>
  <si>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</si>
  <si>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</si>
  <si>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</si>
  <si>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</si>
  <si>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</si>
  <si>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</si>
  <si>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</si>
  <si>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</si>
  <si>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</si>
  <si>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</si>
  <si>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</si>
  <si>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</si>
  <si>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</si>
  <si>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</si>
  <si>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</si>
  <si>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</si>
  <si>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</si>
  <si>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</si>
  <si>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</si>
  <si>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</si>
  <si>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</si>
  <si>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</si>
  <si>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</si>
  <si>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</si>
  <si>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</si>
  <si>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</si>
  <si>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</si>
  <si>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</si>
  <si>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</si>
  <si>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</si>
  <si>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</si>
  <si>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</si>
  <si>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</si>
  <si>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</si>
  <si>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</si>
  <si>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</si>
  <si>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</si>
  <si>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</si>
  <si>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</si>
  <si>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</si>
  <si>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</si>
  <si>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</si>
  <si>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</si>
  <si>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</si>
  <si>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</si>
  <si>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</si>
  <si>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</si>
  <si>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</si>
  <si>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</si>
  <si>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</si>
  <si>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</si>
  <si>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</si>
  <si>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</si>
  <si>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</si>
  <si>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</si>
  <si>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</si>
  <si>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</si>
  <si>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</si>
  <si>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</si>
  <si>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</si>
  <si>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</si>
  <si>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</si>
  <si>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</si>
  <si>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</si>
  <si>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</si>
  <si>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</si>
  <si>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</si>
  <si>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</si>
  <si>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</si>
  <si>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</si>
  <si>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</si>
  <si>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</si>
  <si>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</si>
  <si>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</si>
  <si>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</si>
  <si>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</si>
  <si>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</si>
  <si>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</si>
  <si>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</si>
  <si>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</si>
  <si>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</si>
  <si>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</si>
  <si>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</si>
  <si>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</si>
  <si>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</si>
  <si>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</si>
  <si>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</si>
  <si>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</si>
  <si>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</si>
  <si>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</si>
  <si>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</si>
  <si>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</si>
  <si>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</si>
  <si>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</si>
  <si>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</si>
  <si>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</si>
  <si>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</si>
  <si>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</si>
  <si>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</si>
  <si>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</si>
  <si>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</si>
  <si>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</si>
  <si>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</si>
  <si>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</si>
  <si>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</si>
  <si>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</si>
  <si>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</si>
  <si>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</si>
  <si>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</si>
  <si>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</si>
  <si>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</si>
  <si>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</si>
  <si>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</si>
  <si>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</si>
  <si>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</si>
  <si>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</si>
  <si>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</si>
  <si>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</si>
  <si>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</si>
  <si>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</si>
  <si>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</si>
  <si>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</si>
  <si>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</si>
  <si>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</si>
  <si>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</si>
  <si>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</si>
  <si>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</si>
  <si>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</si>
  <si>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</si>
  <si>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</si>
  <si>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Ю.Д. Новак</t>
  </si>
  <si>
    <t>(П.І.Б.)</t>
  </si>
  <si>
    <t>Т.М. Мустафаєва</t>
  </si>
  <si>
    <t>3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</si>
</sst>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&amp;L4E8DF1E5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163</v>
      </c>
      <c r="F6" s="91">
        <v>54</v>
      </c>
      <c r="G6" s="91"/>
      <c r="H6" s="91">
        <v>38</v>
      </c>
      <c r="I6" s="91" t="s">
        <v>70</v>
      </c>
      <c r="J6" s="91">
        <v>125</v>
      </c>
      <c r="K6" s="92">
        <v>23</v>
      </c>
      <c r="L6" s="104">
        <f t="shared" ref="L6:L11" si="0">E6-F6</f>
        <v>109</v>
      </c>
    </row>
    <row r="7" spans="1:12" x14ac:dyDescent="0.2">
      <c r="A7" s="66"/>
      <c r="B7" s="72" t="s">
        <v>33</v>
      </c>
      <c r="C7" s="81"/>
      <c r="D7" s="88">
        <v>2</v>
      </c>
      <c r="E7" s="91">
        <v>33</v>
      </c>
      <c r="F7" s="91">
        <v>25</v>
      </c>
      <c r="G7" s="91"/>
      <c r="H7" s="91">
        <v>28</v>
      </c>
      <c r="I7" s="91">
        <v>21</v>
      </c>
      <c r="J7" s="91">
        <v>5</v>
      </c>
      <c r="K7" s="92"/>
      <c r="L7" s="104">
        <f t="shared" si="0"/>
        <v>8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149</v>
      </c>
      <c r="F9" s="91">
        <v>92</v>
      </c>
      <c r="G9" s="91">
        <v>1</v>
      </c>
      <c r="H9" s="92">
        <v>113</v>
      </c>
      <c r="I9" s="91">
        <v>71</v>
      </c>
      <c r="J9" s="91">
        <v>36</v>
      </c>
      <c r="K9" s="92"/>
      <c r="L9" s="104">
        <f t="shared" si="0"/>
        <v>57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7</v>
      </c>
      <c r="F12" s="91">
        <v>6</v>
      </c>
      <c r="G12" s="91"/>
      <c r="H12" s="91">
        <v>7</v>
      </c>
      <c r="I12" s="91">
        <v>5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/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353</v>
      </c>
      <c r="F15" s="92">
        <f t="shared" si="2"/>
        <v>177</v>
      </c>
      <c r="G15" s="92">
        <f t="shared" si="2"/>
        <v>1</v>
      </c>
      <c r="H15" s="92">
        <f t="shared" si="2"/>
        <v>186</v>
      </c>
      <c r="I15" s="92">
        <f t="shared" si="2"/>
        <v>97</v>
      </c>
      <c r="J15" s="92">
        <f t="shared" si="2"/>
        <v>167</v>
      </c>
      <c r="K15" s="92">
        <f t="shared" si="2"/>
        <v>24</v>
      </c>
      <c r="L15" s="104">
        <f t="shared" si="1"/>
        <v>176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11</v>
      </c>
      <c r="F16" s="92">
        <v>11</v>
      </c>
      <c r="G16" s="92"/>
      <c r="H16" s="92">
        <v>11</v>
      </c>
      <c r="I16" s="92">
        <v>9</v>
      </c>
      <c r="J16" s="92"/>
      <c r="K16" s="92"/>
      <c r="L16" s="104">
        <f t="shared" si="1"/>
        <v>0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30</v>
      </c>
      <c r="F17" s="92">
        <v>9</v>
      </c>
      <c r="G17" s="92"/>
      <c r="H17" s="92">
        <v>15</v>
      </c>
      <c r="I17" s="92">
        <v>10</v>
      </c>
      <c r="J17" s="92">
        <v>15</v>
      </c>
      <c r="K17" s="92"/>
      <c r="L17" s="104">
        <f t="shared" si="1"/>
        <v>21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32</v>
      </c>
      <c r="F24" s="92">
        <v>11</v>
      </c>
      <c r="G24" s="92"/>
      <c r="H24" s="92">
        <v>17</v>
      </c>
      <c r="I24" s="92">
        <v>10</v>
      </c>
      <c r="J24" s="92">
        <v>15</v>
      </c>
      <c r="K24" s="92"/>
      <c r="L24" s="104">
        <f t="shared" si="1"/>
        <v>21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124</v>
      </c>
      <c r="F25" s="92">
        <v>99</v>
      </c>
      <c r="G25" s="92"/>
      <c r="H25" s="92">
        <v>123</v>
      </c>
      <c r="I25" s="92">
        <v>94</v>
      </c>
      <c r="J25" s="92">
        <v>1</v>
      </c>
      <c r="K25" s="92"/>
      <c r="L25" s="104">
        <f t="shared" si="1"/>
        <v>25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228</v>
      </c>
      <c r="F27" s="92">
        <v>163</v>
      </c>
      <c r="G27" s="92">
        <v>2</v>
      </c>
      <c r="H27" s="92">
        <v>210</v>
      </c>
      <c r="I27" s="92">
        <v>177</v>
      </c>
      <c r="J27" s="92">
        <v>18</v>
      </c>
      <c r="K27" s="92"/>
      <c r="L27" s="104">
        <f t="shared" si="1"/>
        <v>65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479</v>
      </c>
      <c r="F28" s="92">
        <v>183</v>
      </c>
      <c r="G28" s="92">
        <v>7</v>
      </c>
      <c r="H28" s="92">
        <v>194</v>
      </c>
      <c r="I28" s="92">
        <v>157</v>
      </c>
      <c r="J28" s="92">
        <v>285</v>
      </c>
      <c r="K28" s="92">
        <v>33</v>
      </c>
      <c r="L28" s="104">
        <f t="shared" si="1"/>
        <v>296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21</v>
      </c>
      <c r="F29" s="92">
        <v>18</v>
      </c>
      <c r="G29" s="92"/>
      <c r="H29" s="92">
        <v>18</v>
      </c>
      <c r="I29" s="92">
        <v>17</v>
      </c>
      <c r="J29" s="92">
        <v>3</v>
      </c>
      <c r="K29" s="92"/>
      <c r="L29" s="104">
        <f t="shared" si="1"/>
        <v>3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30</v>
      </c>
      <c r="F30" s="92">
        <v>17</v>
      </c>
      <c r="G30" s="92"/>
      <c r="H30" s="92">
        <v>20</v>
      </c>
      <c r="I30" s="92">
        <v>18</v>
      </c>
      <c r="J30" s="92">
        <v>10</v>
      </c>
      <c r="K30" s="92"/>
      <c r="L30" s="104">
        <f t="shared" si="1"/>
        <v>13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16</v>
      </c>
      <c r="F31" s="92">
        <v>10</v>
      </c>
      <c r="G31" s="92"/>
      <c r="H31" s="92">
        <v>7</v>
      </c>
      <c r="I31" s="92">
        <v>5</v>
      </c>
      <c r="J31" s="92">
        <v>9</v>
      </c>
      <c r="K31" s="92"/>
      <c r="L31" s="104">
        <f t="shared" si="1"/>
        <v>6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1</v>
      </c>
      <c r="G32" s="92"/>
      <c r="H32" s="92">
        <v>1</v>
      </c>
      <c r="I32" s="92"/>
      <c r="J32" s="92">
        <v>1</v>
      </c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2</v>
      </c>
      <c r="F34" s="92">
        <v>1</v>
      </c>
      <c r="G34" s="92"/>
      <c r="H34" s="92">
        <v>2</v>
      </c>
      <c r="I34" s="92"/>
      <c r="J34" s="92"/>
      <c r="K34" s="92"/>
      <c r="L34" s="104">
        <f t="shared" si="1"/>
        <v>1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10</v>
      </c>
      <c r="F35" s="92">
        <v>1</v>
      </c>
      <c r="G35" s="92"/>
      <c r="H35" s="92">
        <v>2</v>
      </c>
      <c r="I35" s="92">
        <v>2</v>
      </c>
      <c r="J35" s="92">
        <v>8</v>
      </c>
      <c r="K35" s="92">
        <v>2</v>
      </c>
      <c r="L35" s="104">
        <f t="shared" si="1"/>
        <v>9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51</v>
      </c>
      <c r="F36" s="92">
        <v>29</v>
      </c>
      <c r="G36" s="92"/>
      <c r="H36" s="92">
        <v>36</v>
      </c>
      <c r="I36" s="92">
        <v>25</v>
      </c>
      <c r="J36" s="92">
        <v>15</v>
      </c>
      <c r="K36" s="92">
        <v>1</v>
      </c>
      <c r="L36" s="104">
        <f t="shared" si="1"/>
        <v>22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/>
      <c r="G38" s="92"/>
      <c r="H38" s="92">
        <v>1</v>
      </c>
      <c r="I38" s="92"/>
      <c r="J38" s="92"/>
      <c r="K38" s="92"/>
      <c r="L38" s="104">
        <f t="shared" si="1"/>
        <v>1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771</v>
      </c>
      <c r="F40" s="92">
        <v>383</v>
      </c>
      <c r="G40" s="92">
        <v>8</v>
      </c>
      <c r="H40" s="92">
        <v>421</v>
      </c>
      <c r="I40" s="92">
        <v>301</v>
      </c>
      <c r="J40" s="92">
        <v>350</v>
      </c>
      <c r="K40" s="92">
        <v>36</v>
      </c>
      <c r="L40" s="104">
        <f t="shared" si="1"/>
        <v>388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339</v>
      </c>
      <c r="F41" s="92">
        <v>226</v>
      </c>
      <c r="G41" s="92"/>
      <c r="H41" s="92">
        <v>250</v>
      </c>
      <c r="I41" s="92" t="s">
        <v>70</v>
      </c>
      <c r="J41" s="92">
        <v>89</v>
      </c>
      <c r="K41" s="92"/>
      <c r="L41" s="104">
        <f t="shared" si="1"/>
        <v>113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1</v>
      </c>
      <c r="F42" s="92">
        <v>1</v>
      </c>
      <c r="G42" s="92"/>
      <c r="H42" s="92">
        <v>1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>
        <v>1</v>
      </c>
      <c r="I43" s="92">
        <v>1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1</v>
      </c>
      <c r="F44" s="92">
        <v>1</v>
      </c>
      <c r="G44" s="92"/>
      <c r="H44" s="92">
        <v>1</v>
      </c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341</v>
      </c>
      <c r="F45" s="92">
        <f>F41+F43+F44</f>
        <v>228</v>
      </c>
      <c r="G45" s="92">
        <f>G41+G43+G44</f>
        <v>0</v>
      </c>
      <c r="H45" s="92">
        <f>H41+H43+H44</f>
        <v>252</v>
      </c>
      <c r="I45" s="92">
        <f>I43+I44</f>
        <v>1</v>
      </c>
      <c r="J45" s="92">
        <f>J41+J43+J44</f>
        <v>89</v>
      </c>
      <c r="K45" s="92">
        <f>K41+K43+K44</f>
        <v>0</v>
      </c>
      <c r="L45" s="104">
        <f t="shared" si="1"/>
        <v>113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1497</v>
      </c>
      <c r="F46" s="92">
        <f t="shared" si="3"/>
        <v>799</v>
      </c>
      <c r="G46" s="92">
        <f t="shared" si="3"/>
        <v>9</v>
      </c>
      <c r="H46" s="92">
        <f t="shared" si="3"/>
        <v>876</v>
      </c>
      <c r="I46" s="92">
        <f t="shared" si="3"/>
        <v>409</v>
      </c>
      <c r="J46" s="92">
        <f t="shared" si="3"/>
        <v>621</v>
      </c>
      <c r="K46" s="92">
        <f t="shared" si="3"/>
        <v>60</v>
      </c>
      <c r="L46" s="104">
        <f t="shared" si="1"/>
        <v>698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01.01.2020, Кінець періоду: 31.03.2020&amp;L4E8DF1E5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9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9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117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2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1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21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20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5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11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15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17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51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6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8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28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219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19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12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3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3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>
        <v>2</v>
      </c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8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>
        <v>3</v>
      </c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237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6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>
        <v>1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5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>
        <v>1</v>
      </c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54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24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11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01.01.2020, Кінець періоду: 31.03.2020&amp;L4E8DF1E5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38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34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7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4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28</v>
      </c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>
        <v>1</v>
      </c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>
        <v>7</v>
      </c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23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124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3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1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8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32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9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91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479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292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28877772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2573029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1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2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35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9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9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7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145</v>
      </c>
      <c r="F55" s="92">
        <v>37</v>
      </c>
      <c r="G55" s="92">
        <v>4</v>
      </c>
      <c r="H55" s="92"/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8</v>
      </c>
      <c r="F56" s="92">
        <v>9</v>
      </c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293</v>
      </c>
      <c r="F57" s="92">
        <v>122</v>
      </c>
      <c r="G57" s="92">
        <v>6</v>
      </c>
      <c r="H57" s="92"/>
      <c r="I57" s="92"/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244</v>
      </c>
      <c r="F58" s="92">
        <v>8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532</v>
      </c>
      <c r="G62" s="208">
        <v>5032115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426</v>
      </c>
      <c r="G63" s="209">
        <v>4763508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106</v>
      </c>
      <c r="G64" s="209">
        <v>268607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104</v>
      </c>
      <c r="G65" s="208">
        <v>42835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01.01.2020, Кінець періоду: 31.03.2020&amp;L4E8DF1E5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9.6618357487922708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14.37125748502994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10.285714285714286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109.63704630788486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125.14285714285714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213.85714285714286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63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65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125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75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35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/>
      <c r="D23" s="237"/>
    </row>
    <row r="24" spans="1:7" ht="12.95" customHeight="1" x14ac:dyDescent="0.2">
      <c r="A24" s="229" t="s">
        <v>198</v>
      </c>
      <c r="B24" s="232"/>
      <c r="C24" s="173"/>
      <c r="D24" s="173"/>
    </row>
    <row r="25" spans="1:7" ht="12.95" customHeight="1" x14ac:dyDescent="0.2">
      <c r="A25" s="228" t="s">
        <v>199</v>
      </c>
      <c r="B25" s="232"/>
      <c r="C25" s="173"/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208</v>
      </c>
      <c r="D27" s="23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01.01.2020, Кінець періоду: 31.03.2020&amp;L4E8DF1E5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2020-08-17T08:42:00Z</dcterms:created>
  <dcterms:modified xsi:type="dcterms:W3CDTF">2020-08-17T08:42:00Z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4E8DF1E5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